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tabRatio="832" activeTab="3"/>
  </bookViews>
  <sheets>
    <sheet name="03" sheetId="1" r:id="rId1"/>
    <sheet name="03 (1)" sheetId="2" r:id="rId2"/>
    <sheet name="04" sheetId="3" r:id="rId3"/>
    <sheet name="04(1)" sheetId="4" r:id="rId4"/>
  </sheets>
  <definedNames/>
  <calcPr calcMode="manual" fullCalcOnLoad="1"/>
</workbook>
</file>

<file path=xl/sharedStrings.xml><?xml version="1.0" encoding="utf-8"?>
<sst xmlns="http://schemas.openxmlformats.org/spreadsheetml/2006/main" count="144" uniqueCount="97">
  <si>
    <t>รวม</t>
  </si>
  <si>
    <t>รวมทั้งสิ้น</t>
  </si>
  <si>
    <t>มหาวิทยาลัยเชียงใหม่</t>
  </si>
  <si>
    <t>จำนวนเงิน</t>
  </si>
  <si>
    <t>ตัวอย่าง</t>
  </si>
  <si>
    <t>รายการ</t>
  </si>
  <si>
    <t>จำนวน</t>
  </si>
  <si>
    <t>หน่วย : บาท</t>
  </si>
  <si>
    <t>แผนงาน/งาน/โครงการ/รายการ</t>
  </si>
  <si>
    <t>อัตราจ้าง</t>
  </si>
  <si>
    <t>อัตรา</t>
  </si>
  <si>
    <t>1. แผนงานการเรียนการสอน</t>
  </si>
  <si>
    <t>รวมทุกแผนงาน</t>
  </si>
  <si>
    <t>วุฒิ</t>
  </si>
  <si>
    <t>ทั้งปี</t>
  </si>
  <si>
    <t>ค่าที่ดินและสิ่งก่อสร้าง</t>
  </si>
  <si>
    <t>สมทบเงิน</t>
  </si>
  <si>
    <t>ประกันสังคม</t>
  </si>
  <si>
    <t>1.1 งานสนับสนุนการจัดการศึกษา</t>
  </si>
  <si>
    <t>ป.ตรี</t>
  </si>
  <si>
    <t>ปวส.</t>
  </si>
  <si>
    <t>2. แผนงาน………………………..</t>
  </si>
  <si>
    <t>รายละเอียดการขอตั้งงบประมาณงบบุคลากรงบประมาณเงินรายได้</t>
  </si>
  <si>
    <t xml:space="preserve">รายละเอียดการขอตั้งงบประมาณงบลงทุน </t>
  </si>
  <si>
    <t>จำนวนที่</t>
  </si>
  <si>
    <t>ราคา</t>
  </si>
  <si>
    <t>คำชี้แจงเหตุผลโดยสรุป</t>
  </si>
  <si>
    <t>ขอตั้ง</t>
  </si>
  <si>
    <t>ต่อหน่วย</t>
  </si>
  <si>
    <t xml:space="preserve">ตัวอย่าง </t>
  </si>
  <si>
    <t>แผนงานการเรียนการสอน</t>
  </si>
  <si>
    <t xml:space="preserve">  งานจัดการศึกษาสาขา…………..</t>
  </si>
  <si>
    <t xml:space="preserve">    ครุภัณฑ์วงเงินไม่เกิน 50,000 บาท</t>
  </si>
  <si>
    <t xml:space="preserve">      1. พัดลมตั้งพื้นขนาด 14 นิ้ว</t>
  </si>
  <si>
    <t xml:space="preserve">      2…………………..</t>
  </si>
  <si>
    <t xml:space="preserve">    ครุภัณฑ์วงเงินเกิน 50,000 บาท</t>
  </si>
  <si>
    <t xml:space="preserve">      1. เครื่องมือวัดการดูดกลืนแสง</t>
  </si>
  <si>
    <t>แผนงานบริหารมหาวิทยาลัย</t>
  </si>
  <si>
    <t xml:space="preserve"> งานบริหารทั่วไป</t>
  </si>
  <si>
    <t xml:space="preserve">      1…………………..</t>
  </si>
  <si>
    <t>รายละเอียดการขอตั้งงบประมาณงบลงทุน</t>
  </si>
  <si>
    <t xml:space="preserve">    ที่ดินและสิ่งก่อสร้างไม่เกิน 50,000 บาท</t>
  </si>
  <si>
    <t>1. ปรับปรุงห้องดนตรีสโมสร</t>
  </si>
  <si>
    <t xml:space="preserve">   นักศึกษา</t>
  </si>
  <si>
    <t>2. …………………….</t>
  </si>
  <si>
    <t xml:space="preserve">   </t>
  </si>
  <si>
    <t xml:space="preserve">    ที่ดินและสิ่งก่อสร้างเกิน 50,000 บาท</t>
  </si>
  <si>
    <t>1. ปรับปรุงซ่อมแซมหอพัก</t>
  </si>
  <si>
    <t xml:space="preserve">   นักศึกษาคณะ…………</t>
  </si>
  <si>
    <t xml:space="preserve">  งานบริหารทั่วไป</t>
  </si>
  <si>
    <t>1………………..</t>
  </si>
  <si>
    <t>2………………..</t>
  </si>
  <si>
    <t>2. โครงการก่อสร้างอาคาร………..</t>
  </si>
  <si>
    <t>หมายเหตุ :  การเสนอขอตั้งงบลงทุน (ค่าที่ดินและสิ่งก่อสร้าง) ต้องผ่านการอนุมัติจากคณะกรรมการการใช้พื้นที่ดิน</t>
  </si>
  <si>
    <t xml:space="preserve">                       ของมหาวิทยาลัยเชียงใหม่ก่อน  และรายการที่ผูกพันงบประมาณต้องผ่านคณะกรรมการการเงินของมหาวิทยาลัย</t>
  </si>
  <si>
    <t xml:space="preserve">  เช่นเดียวกับการการจัดทำคำ</t>
  </si>
  <si>
    <t>ชี้แจงของงบประมาณแผ่นดิน</t>
  </si>
  <si>
    <t>5 % ทั้งปี</t>
  </si>
  <si>
    <t>ส่วนงาน……………………………………………</t>
  </si>
  <si>
    <t>ประเภทพนักงานมหาวิทยาลัยชั่วคราว (พนักงานส่วนงาน)</t>
  </si>
  <si>
    <t>เหตุผลความจำเป็น/ภารงาน</t>
  </si>
  <si>
    <t>การขอจ้างพนักงานมหาวิทยาลัยชั่วคราว (พนักงานส่วนงาน)</t>
  </si>
  <si>
    <t xml:space="preserve"> - อัตราเดิม</t>
  </si>
  <si>
    <t>1) กรณีอัตราเดิม</t>
  </si>
  <si>
    <t>2) กรณีอัตราใหม่ (ชี้แจงเป็นรายอัตรา)</t>
  </si>
  <si>
    <t>เงินเลื่อนขั้น</t>
  </si>
  <si>
    <t>สะสมพนักงาน</t>
  </si>
  <si>
    <t>มหาวิทยาลัย</t>
  </si>
  <si>
    <t>1.1.1 อัตราเดิม</t>
  </si>
  <si>
    <t xml:space="preserve"> 1.1.2 อัตราใหม่</t>
  </si>
  <si>
    <t>(ชี้แจงเหตุผลความจำเป็น/ภารงาน)</t>
  </si>
  <si>
    <t>ฯลฯ</t>
  </si>
  <si>
    <t>รวมอัตราเดิม</t>
  </si>
  <si>
    <t>รวมอัตราใหม่</t>
  </si>
  <si>
    <t>คำชี้แจง *</t>
  </si>
  <si>
    <t>หมายเหตุ : * คำชี้แจง ให้แสดงภารงานและเหตุผลความจำเป็นอย่างชัดเจน</t>
  </si>
  <si>
    <t>ให้ทำในระบบ e-Planning ด้วย</t>
  </si>
  <si>
    <t xml:space="preserve">           - พนักงานปฏิบัติงาน</t>
  </si>
  <si>
    <t xml:space="preserve">          - เจ้าหน้าที่สำนักงาน</t>
  </si>
  <si>
    <t xml:space="preserve">          - พนักงานบริการทั่วไป</t>
  </si>
  <si>
    <t xml:space="preserve">      - พนักงานปฏิบัติงาน</t>
  </si>
  <si>
    <t xml:space="preserve">      - เจ้าหน้าที่สำนักงาน</t>
  </si>
  <si>
    <t xml:space="preserve"> - พนักงานบริการทั่วไป</t>
  </si>
  <si>
    <t>ค่าครุภัณฑ์ (ให้ระบุทั้งที่เป็นครุภัณฑ์ต่ำกว่าเกณฑ์)</t>
  </si>
  <si>
    <t>ม3ถึง6</t>
  </si>
  <si>
    <t xml:space="preserve">          - พนักบริการฝีมือ (ด้านเทคนิค</t>
  </si>
  <si>
    <t xml:space="preserve">             และเครื่องยนต์)</t>
  </si>
  <si>
    <t xml:space="preserve">อัตราจ้างตามบัญชีถือจ่ายปีทีผ่านมา </t>
  </si>
  <si>
    <t>ประจำปีงบประมาณ .......</t>
  </si>
  <si>
    <t>ประจำปีงบประมาณ  .......</t>
  </si>
  <si>
    <t>ประจำปีงบประมาณ พ.ศ. ..........</t>
  </si>
  <si>
    <t>อัตราที่ขอตั้งงบประมาณปี ............</t>
  </si>
  <si>
    <t>ประจำปีงบประมาณ พ.ศ...........</t>
  </si>
  <si>
    <t>อัตราที่ขอตั้งงบประมาณปี ........</t>
  </si>
  <si>
    <t>สมทบ</t>
  </si>
  <si>
    <t>เงินกองทุน</t>
  </si>
  <si>
    <t>ทดแทน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</si>
</sst>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0.0"/>
    <numFmt numFmtId="193" formatCode="#,##0_ ;\-#,##0\ "/>
  </numFmts>
  <fonts count="42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b/>
      <sz val="18"/>
      <name val="AngsanaUPC"/>
      <family val="1"/>
    </font>
    <font>
      <b/>
      <i/>
      <sz val="16"/>
      <name val="AngsanaUPC"/>
      <family val="1"/>
    </font>
    <font>
      <b/>
      <u val="singleAccounting"/>
      <sz val="2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</cellStyleXfs>
  <cellXfs count="116">
    <xf numFmtId="0" fontId="0" fillId="0" borderId="0" xfId="0" applyAlignment="1">
      <alignment/>
    </xf>
    <xf numFmtId="43" fontId="1" fillId="0" borderId="0" xfId="42" applyFont="1" applyAlignment="1">
      <alignment horizontal="center"/>
    </xf>
    <xf numFmtId="0" fontId="2" fillId="0" borderId="0" xfId="0" applyFont="1" applyAlignment="1">
      <alignment/>
    </xf>
    <xf numFmtId="43" fontId="1" fillId="0" borderId="0" xfId="42" applyFont="1" applyAlignment="1">
      <alignment horizontal="left"/>
    </xf>
    <xf numFmtId="43" fontId="3" fillId="0" borderId="10" xfId="42" applyFont="1" applyBorder="1" applyAlignment="1">
      <alignment horizontal="center"/>
    </xf>
    <xf numFmtId="0" fontId="2" fillId="0" borderId="11" xfId="0" applyFont="1" applyBorder="1" applyAlignment="1">
      <alignment/>
    </xf>
    <xf numFmtId="43" fontId="3" fillId="0" borderId="12" xfId="42" applyFont="1" applyBorder="1" applyAlignment="1">
      <alignment horizontal="center"/>
    </xf>
    <xf numFmtId="43" fontId="2" fillId="0" borderId="0" xfId="42" applyFont="1" applyAlignment="1">
      <alignment/>
    </xf>
    <xf numFmtId="43" fontId="4" fillId="0" borderId="0" xfId="42" applyFont="1" applyAlignment="1">
      <alignment horizontal="center" vertical="top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43" fontId="1" fillId="0" borderId="0" xfId="42" applyFont="1" applyAlignment="1">
      <alignment/>
    </xf>
    <xf numFmtId="43" fontId="3" fillId="0" borderId="0" xfId="42" applyFont="1" applyAlignment="1">
      <alignment horizontal="right" vertical="top"/>
    </xf>
    <xf numFmtId="43" fontId="1" fillId="0" borderId="0" xfId="42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13" xfId="42" applyFont="1" applyBorder="1" applyAlignment="1">
      <alignment horizontal="center" vertical="center"/>
    </xf>
    <xf numFmtId="43" fontId="1" fillId="0" borderId="13" xfId="42" applyFont="1" applyBorder="1" applyAlignment="1">
      <alignment horizontal="center" vertical="top"/>
    </xf>
    <xf numFmtId="191" fontId="1" fillId="0" borderId="10" xfId="42" applyNumberFormat="1" applyFont="1" applyBorder="1" applyAlignment="1">
      <alignment horizontal="center" vertical="top"/>
    </xf>
    <xf numFmtId="43" fontId="1" fillId="0" borderId="11" xfId="42" applyFont="1" applyBorder="1" applyAlignment="1">
      <alignment horizontal="left"/>
    </xf>
    <xf numFmtId="191" fontId="4" fillId="0" borderId="14" xfId="42" applyNumberFormat="1" applyFont="1" applyBorder="1" applyAlignment="1">
      <alignment horizontal="center" vertical="top"/>
    </xf>
    <xf numFmtId="43" fontId="4" fillId="0" borderId="14" xfId="42" applyFont="1" applyBorder="1" applyAlignment="1">
      <alignment horizontal="center" vertical="top"/>
    </xf>
    <xf numFmtId="43" fontId="4" fillId="0" borderId="11" xfId="42" applyFont="1" applyBorder="1" applyAlignment="1">
      <alignment/>
    </xf>
    <xf numFmtId="43" fontId="4" fillId="0" borderId="14" xfId="42" applyFont="1" applyBorder="1" applyAlignment="1">
      <alignment horizontal="left" vertical="top"/>
    </xf>
    <xf numFmtId="43" fontId="4" fillId="0" borderId="15" xfId="42" applyFont="1" applyBorder="1" applyAlignment="1">
      <alignment horizontal="center" vertical="top"/>
    </xf>
    <xf numFmtId="43" fontId="1" fillId="0" borderId="11" xfId="42" applyFont="1" applyBorder="1" applyAlignment="1">
      <alignment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 horizontal="left"/>
    </xf>
    <xf numFmtId="43" fontId="3" fillId="0" borderId="0" xfId="42" applyFont="1" applyAlignment="1">
      <alignment/>
    </xf>
    <xf numFmtId="43" fontId="2" fillId="0" borderId="0" xfId="42" applyFont="1" applyAlignment="1">
      <alignment horizontal="center" vertical="top"/>
    </xf>
    <xf numFmtId="191" fontId="3" fillId="0" borderId="10" xfId="42" applyNumberFormat="1" applyFont="1" applyBorder="1" applyAlignment="1">
      <alignment horizontal="center" vertical="center"/>
    </xf>
    <xf numFmtId="43" fontId="3" fillId="0" borderId="11" xfId="42" applyFont="1" applyBorder="1" applyAlignment="1">
      <alignment horizontal="left"/>
    </xf>
    <xf numFmtId="43" fontId="3" fillId="0" borderId="14" xfId="42" applyFont="1" applyBorder="1" applyAlignment="1">
      <alignment horizontal="left"/>
    </xf>
    <xf numFmtId="3" fontId="3" fillId="0" borderId="14" xfId="42" applyNumberFormat="1" applyFont="1" applyBorder="1" applyAlignment="1">
      <alignment horizontal="center" vertical="center"/>
    </xf>
    <xf numFmtId="43" fontId="2" fillId="0" borderId="14" xfId="42" applyFont="1" applyBorder="1" applyAlignment="1">
      <alignment horizontal="center" vertical="top"/>
    </xf>
    <xf numFmtId="43" fontId="3" fillId="0" borderId="11" xfId="42" applyFont="1" applyBorder="1" applyAlignment="1">
      <alignment/>
    </xf>
    <xf numFmtId="43" fontId="3" fillId="0" borderId="14" xfId="42" applyFont="1" applyBorder="1" applyAlignment="1">
      <alignment/>
    </xf>
    <xf numFmtId="3" fontId="3" fillId="0" borderId="14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43" fontId="2" fillId="0" borderId="11" xfId="42" applyFont="1" applyBorder="1" applyAlignment="1">
      <alignment horizontal="left"/>
    </xf>
    <xf numFmtId="43" fontId="1" fillId="0" borderId="14" xfId="42" applyFont="1" applyBorder="1" applyAlignment="1">
      <alignment horizontal="left" vertical="top"/>
    </xf>
    <xf numFmtId="43" fontId="2" fillId="0" borderId="11" xfId="42" applyFont="1" applyBorder="1" applyAlignment="1">
      <alignment/>
    </xf>
    <xf numFmtId="43" fontId="2" fillId="0" borderId="14" xfId="42" applyFont="1" applyBorder="1" applyAlignment="1">
      <alignment/>
    </xf>
    <xf numFmtId="43" fontId="2" fillId="0" borderId="14" xfId="42" applyFont="1" applyBorder="1" applyAlignment="1">
      <alignment horizontal="left" vertical="top"/>
    </xf>
    <xf numFmtId="3" fontId="2" fillId="0" borderId="14" xfId="42" applyNumberFormat="1" applyFont="1" applyBorder="1" applyAlignment="1">
      <alignment horizontal="right" vertical="center"/>
    </xf>
    <xf numFmtId="43" fontId="2" fillId="0" borderId="13" xfId="42" applyFont="1" applyBorder="1" applyAlignment="1">
      <alignment/>
    </xf>
    <xf numFmtId="43" fontId="2" fillId="0" borderId="15" xfId="42" applyFont="1" applyBorder="1" applyAlignment="1">
      <alignment/>
    </xf>
    <xf numFmtId="3" fontId="3" fillId="0" borderId="15" xfId="42" applyNumberFormat="1" applyFont="1" applyBorder="1" applyAlignment="1">
      <alignment horizontal="right" vertical="center"/>
    </xf>
    <xf numFmtId="43" fontId="2" fillId="0" borderId="15" xfId="42" applyFont="1" applyBorder="1" applyAlignment="1">
      <alignment horizontal="center" vertical="top"/>
    </xf>
    <xf numFmtId="193" fontId="1" fillId="0" borderId="17" xfId="42" applyNumberFormat="1" applyFont="1" applyBorder="1" applyAlignment="1">
      <alignment horizontal="center" vertical="center"/>
    </xf>
    <xf numFmtId="193" fontId="1" fillId="0" borderId="15" xfId="42" applyNumberFormat="1" applyFont="1" applyBorder="1" applyAlignment="1">
      <alignment horizontal="center" vertical="center"/>
    </xf>
    <xf numFmtId="43" fontId="1" fillId="0" borderId="12" xfId="42" applyFont="1" applyBorder="1" applyAlignment="1">
      <alignment horizontal="center"/>
    </xf>
    <xf numFmtId="191" fontId="1" fillId="0" borderId="10" xfId="42" applyNumberFormat="1" applyFont="1" applyBorder="1" applyAlignment="1">
      <alignment horizontal="right" vertical="center"/>
    </xf>
    <xf numFmtId="43" fontId="4" fillId="0" borderId="10" xfId="42" applyFont="1" applyBorder="1" applyAlignment="1">
      <alignment horizontal="center" vertical="top"/>
    </xf>
    <xf numFmtId="191" fontId="1" fillId="0" borderId="10" xfId="42" applyNumberFormat="1" applyFont="1" applyBorder="1" applyAlignment="1">
      <alignment horizontal="center" vertical="center"/>
    </xf>
    <xf numFmtId="193" fontId="4" fillId="0" borderId="14" xfId="42" applyNumberFormat="1" applyFont="1" applyBorder="1" applyAlignment="1">
      <alignment horizontal="center" vertical="center"/>
    </xf>
    <xf numFmtId="3" fontId="4" fillId="0" borderId="14" xfId="42" applyNumberFormat="1" applyFont="1" applyBorder="1" applyAlignment="1">
      <alignment horizontal="center" vertical="top"/>
    </xf>
    <xf numFmtId="3" fontId="1" fillId="0" borderId="14" xfId="42" applyNumberFormat="1" applyFont="1" applyBorder="1" applyAlignment="1">
      <alignment horizontal="center" vertical="center"/>
    </xf>
    <xf numFmtId="3" fontId="1" fillId="0" borderId="14" xfId="42" applyNumberFormat="1" applyFont="1" applyBorder="1" applyAlignment="1">
      <alignment horizontal="right" vertical="center"/>
    </xf>
    <xf numFmtId="3" fontId="4" fillId="0" borderId="14" xfId="42" applyNumberFormat="1" applyFont="1" applyBorder="1" applyAlignment="1">
      <alignment horizontal="right" vertical="top"/>
    </xf>
    <xf numFmtId="43" fontId="4" fillId="0" borderId="11" xfId="42" applyFont="1" applyBorder="1" applyAlignment="1">
      <alignment/>
    </xf>
    <xf numFmtId="193" fontId="4" fillId="0" borderId="14" xfId="42" applyNumberFormat="1" applyFont="1" applyBorder="1" applyAlignment="1">
      <alignment horizontal="right" vertical="center"/>
    </xf>
    <xf numFmtId="3" fontId="4" fillId="0" borderId="14" xfId="42" applyNumberFormat="1" applyFont="1" applyBorder="1" applyAlignment="1">
      <alignment horizontal="right" vertical="center"/>
    </xf>
    <xf numFmtId="3" fontId="1" fillId="0" borderId="14" xfId="42" applyNumberFormat="1" applyFont="1" applyBorder="1" applyAlignment="1">
      <alignment horizontal="right" vertical="top"/>
    </xf>
    <xf numFmtId="43" fontId="4" fillId="0" borderId="13" xfId="42" applyFont="1" applyBorder="1" applyAlignment="1">
      <alignment/>
    </xf>
    <xf numFmtId="193" fontId="4" fillId="0" borderId="15" xfId="42" applyNumberFormat="1" applyFont="1" applyBorder="1" applyAlignment="1">
      <alignment horizontal="center" vertical="center"/>
    </xf>
    <xf numFmtId="3" fontId="4" fillId="0" borderId="15" xfId="42" applyNumberFormat="1" applyFont="1" applyBorder="1" applyAlignment="1">
      <alignment horizontal="right" vertical="top"/>
    </xf>
    <xf numFmtId="3" fontId="1" fillId="0" borderId="15" xfId="42" applyNumberFormat="1" applyFont="1" applyBorder="1" applyAlignment="1">
      <alignment horizontal="right" vertical="center"/>
    </xf>
    <xf numFmtId="43" fontId="4" fillId="0" borderId="0" xfId="42" applyFont="1" applyAlignment="1">
      <alignment/>
    </xf>
    <xf numFmtId="43" fontId="1" fillId="0" borderId="18" xfId="42" applyFont="1" applyBorder="1" applyAlignment="1">
      <alignment horizontal="center" vertical="top"/>
    </xf>
    <xf numFmtId="43" fontId="4" fillId="0" borderId="16" xfId="42" applyFont="1" applyBorder="1" applyAlignment="1">
      <alignment horizontal="center" vertical="center"/>
    </xf>
    <xf numFmtId="43" fontId="4" fillId="0" borderId="0" xfId="42" applyFont="1" applyBorder="1" applyAlignment="1">
      <alignment/>
    </xf>
    <xf numFmtId="43" fontId="4" fillId="0" borderId="14" xfId="42" applyFont="1" applyBorder="1" applyAlignment="1">
      <alignment/>
    </xf>
    <xf numFmtId="43" fontId="4" fillId="0" borderId="16" xfId="42" applyFont="1" applyBorder="1" applyAlignment="1">
      <alignment/>
    </xf>
    <xf numFmtId="43" fontId="1" fillId="0" borderId="12" xfId="42" applyFont="1" applyBorder="1" applyAlignment="1">
      <alignment horizontal="center" vertical="top"/>
    </xf>
    <xf numFmtId="0" fontId="4" fillId="0" borderId="0" xfId="0" applyFont="1" applyBorder="1" applyAlignment="1">
      <alignment/>
    </xf>
    <xf numFmtId="43" fontId="1" fillId="0" borderId="11" xfId="42" applyFont="1" applyBorder="1" applyAlignment="1">
      <alignment horizontal="center" vertical="top"/>
    </xf>
    <xf numFmtId="43" fontId="4" fillId="0" borderId="18" xfId="42" applyFont="1" applyBorder="1" applyAlignment="1">
      <alignment horizontal="center" vertical="center" wrapText="1"/>
    </xf>
    <xf numFmtId="193" fontId="4" fillId="0" borderId="14" xfId="42" applyNumberFormat="1" applyFont="1" applyBorder="1" applyAlignment="1">
      <alignment vertical="center"/>
    </xf>
    <xf numFmtId="193" fontId="1" fillId="0" borderId="10" xfId="42" applyNumberFormat="1" applyFont="1" applyBorder="1" applyAlignment="1">
      <alignment horizontal="center" vertical="center"/>
    </xf>
    <xf numFmtId="193" fontId="1" fillId="0" borderId="10" xfId="42" applyNumberFormat="1" applyFont="1" applyBorder="1" applyAlignment="1">
      <alignment horizontal="right" vertical="center"/>
    </xf>
    <xf numFmtId="43" fontId="1" fillId="0" borderId="10" xfId="42" applyFont="1" applyBorder="1" applyAlignment="1">
      <alignment horizontal="center" vertical="top"/>
    </xf>
    <xf numFmtId="43" fontId="1" fillId="0" borderId="0" xfId="42" applyFont="1" applyAlignment="1">
      <alignment horizontal="right" vertical="top"/>
    </xf>
    <xf numFmtId="43" fontId="4" fillId="0" borderId="11" xfId="42" applyFont="1" applyBorder="1" applyAlignment="1">
      <alignment horizontal="center" vertical="center" wrapText="1"/>
    </xf>
    <xf numFmtId="43" fontId="1" fillId="0" borderId="14" xfId="42" applyFont="1" applyBorder="1" applyAlignment="1">
      <alignment/>
    </xf>
    <xf numFmtId="43" fontId="1" fillId="0" borderId="19" xfId="42" applyFont="1" applyBorder="1" applyAlignment="1">
      <alignment horizontal="center" vertical="top"/>
    </xf>
    <xf numFmtId="43" fontId="4" fillId="0" borderId="14" xfId="42" applyFont="1" applyBorder="1" applyAlignment="1">
      <alignment horizontal="center"/>
    </xf>
    <xf numFmtId="43" fontId="1" fillId="0" borderId="11" xfId="42" applyFont="1" applyBorder="1" applyAlignment="1">
      <alignment horizontal="center" vertical="center" wrapText="1"/>
    </xf>
    <xf numFmtId="43" fontId="1" fillId="0" borderId="13" xfId="42" applyFont="1" applyBorder="1" applyAlignment="1">
      <alignment horizontal="center" vertical="center" wrapText="1"/>
    </xf>
    <xf numFmtId="43" fontId="4" fillId="33" borderId="0" xfId="42" applyFont="1" applyFill="1" applyBorder="1" applyAlignment="1">
      <alignment horizontal="center" vertical="center"/>
    </xf>
    <xf numFmtId="43" fontId="5" fillId="33" borderId="16" xfId="42" applyFont="1" applyFill="1" applyBorder="1" applyAlignment="1">
      <alignment horizontal="left" vertical="center"/>
    </xf>
    <xf numFmtId="43" fontId="1" fillId="0" borderId="20" xfId="42" applyFont="1" applyBorder="1" applyAlignment="1">
      <alignment horizontal="center"/>
    </xf>
    <xf numFmtId="43" fontId="1" fillId="0" borderId="20" xfId="42" applyFont="1" applyBorder="1" applyAlignment="1">
      <alignment horizontal="center" vertical="top"/>
    </xf>
    <xf numFmtId="193" fontId="1" fillId="0" borderId="20" xfId="42" applyNumberFormat="1" applyFont="1" applyBorder="1" applyAlignment="1">
      <alignment horizontal="center" vertical="center"/>
    </xf>
    <xf numFmtId="43" fontId="6" fillId="34" borderId="10" xfId="42" applyFont="1" applyFill="1" applyBorder="1" applyAlignment="1">
      <alignment horizontal="center" vertical="top"/>
    </xf>
    <xf numFmtId="43" fontId="4" fillId="33" borderId="14" xfId="42" applyFont="1" applyFill="1" applyBorder="1" applyAlignment="1">
      <alignment horizontal="left" vertical="top"/>
    </xf>
    <xf numFmtId="43" fontId="4" fillId="0" borderId="14" xfId="42" applyFont="1" applyBorder="1" applyAlignment="1">
      <alignment/>
    </xf>
    <xf numFmtId="193" fontId="1" fillId="0" borderId="20" xfId="42" applyNumberFormat="1" applyFont="1" applyBorder="1" applyAlignment="1">
      <alignment horizontal="right" vertical="center"/>
    </xf>
    <xf numFmtId="43" fontId="7" fillId="33" borderId="16" xfId="42" applyFont="1" applyFill="1" applyBorder="1" applyAlignment="1">
      <alignment horizontal="left" vertical="center"/>
    </xf>
    <xf numFmtId="43" fontId="5" fillId="33" borderId="0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1" fillId="0" borderId="21" xfId="42" applyFont="1" applyBorder="1" applyAlignment="1">
      <alignment horizontal="center"/>
    </xf>
    <xf numFmtId="43" fontId="1" fillId="0" borderId="22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43" fontId="1" fillId="0" borderId="12" xfId="42" applyFont="1" applyBorder="1" applyAlignment="1">
      <alignment horizontal="center" vertical="center"/>
    </xf>
    <xf numFmtId="43" fontId="1" fillId="0" borderId="11" xfId="42" applyNumberFormat="1" applyFont="1" applyBorder="1" applyAlignment="1">
      <alignment horizontal="center" vertical="center" wrapText="1"/>
    </xf>
    <xf numFmtId="43" fontId="1" fillId="0" borderId="13" xfId="42" applyNumberFormat="1" applyFont="1" applyBorder="1" applyAlignment="1">
      <alignment horizontal="center" vertical="center" wrapText="1"/>
    </xf>
    <xf numFmtId="43" fontId="1" fillId="0" borderId="12" xfId="42" applyFont="1" applyBorder="1" applyAlignment="1">
      <alignment horizontal="center" vertical="top"/>
    </xf>
    <xf numFmtId="43" fontId="1" fillId="0" borderId="18" xfId="42" applyFont="1" applyBorder="1" applyAlignment="1">
      <alignment horizontal="center" vertical="center" wrapText="1"/>
    </xf>
    <xf numFmtId="43" fontId="1" fillId="0" borderId="11" xfId="42" applyFont="1" applyBorder="1" applyAlignment="1">
      <alignment horizontal="center" vertical="center" wrapText="1"/>
    </xf>
    <xf numFmtId="43" fontId="1" fillId="0" borderId="13" xfId="42" applyFont="1" applyBorder="1" applyAlignment="1">
      <alignment horizontal="center" vertical="center" wrapText="1"/>
    </xf>
    <xf numFmtId="43" fontId="1" fillId="33" borderId="0" xfId="42" applyFont="1" applyFill="1" applyAlignment="1">
      <alignment horizontal="center"/>
    </xf>
    <xf numFmtId="43" fontId="1" fillId="0" borderId="18" xfId="42" applyFont="1" applyBorder="1" applyAlignment="1">
      <alignment horizontal="center" vertical="center"/>
    </xf>
    <xf numFmtId="43" fontId="1" fillId="0" borderId="13" xfId="42" applyFont="1" applyBorder="1" applyAlignment="1">
      <alignment horizontal="center" vertical="center"/>
    </xf>
    <xf numFmtId="43" fontId="3" fillId="0" borderId="0" xfId="42" applyFont="1" applyAlignment="1">
      <alignment horizontal="center"/>
    </xf>
    <xf numFmtId="43" fontId="3" fillId="0" borderId="18" xfId="42" applyFont="1" applyBorder="1" applyAlignment="1">
      <alignment horizontal="center" vertical="center"/>
    </xf>
    <xf numFmtId="43" fontId="3" fillId="0" borderId="13" xfId="42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ผลผลิตจากสงป.49-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238125</xdr:rowOff>
    </xdr:from>
    <xdr:to>
      <xdr:col>2</xdr:col>
      <xdr:colOff>228600</xdr:colOff>
      <xdr:row>11</xdr:row>
      <xdr:rowOff>238125</xdr:rowOff>
    </xdr:to>
    <xdr:sp>
      <xdr:nvSpPr>
        <xdr:cNvPr id="3" name="Line 3"/>
        <xdr:cNvSpPr>
          <a:spLocks/>
        </xdr:cNvSpPr>
      </xdr:nvSpPr>
      <xdr:spPr>
        <a:xfrm>
          <a:off x="66675" y="3333750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257175</xdr:rowOff>
    </xdr:from>
    <xdr:to>
      <xdr:col>2</xdr:col>
      <xdr:colOff>828675</xdr:colOff>
      <xdr:row>14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0" y="4200525"/>
          <a:ext cx="7715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123825</xdr:colOff>
      <xdr:row>20</xdr:row>
      <xdr:rowOff>257175</xdr:rowOff>
    </xdr:from>
    <xdr:to>
      <xdr:col>2</xdr:col>
      <xdr:colOff>952500</xdr:colOff>
      <xdr:row>20</xdr:row>
      <xdr:rowOff>257175</xdr:rowOff>
    </xdr:to>
    <xdr:sp>
      <xdr:nvSpPr>
        <xdr:cNvPr id="5" name="Line 5"/>
        <xdr:cNvSpPr>
          <a:spLocks/>
        </xdr:cNvSpPr>
      </xdr:nvSpPr>
      <xdr:spPr>
        <a:xfrm>
          <a:off x="447675" y="5972175"/>
          <a:ext cx="828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904875</xdr:colOff>
      <xdr:row>9</xdr:row>
      <xdr:rowOff>295275</xdr:rowOff>
    </xdr:from>
    <xdr:to>
      <xdr:col>2</xdr:col>
      <xdr:colOff>1524000</xdr:colOff>
      <xdr:row>9</xdr:row>
      <xdr:rowOff>295275</xdr:rowOff>
    </xdr:to>
    <xdr:sp>
      <xdr:nvSpPr>
        <xdr:cNvPr id="3" name="Line 3"/>
        <xdr:cNvSpPr>
          <a:spLocks/>
        </xdr:cNvSpPr>
      </xdr:nvSpPr>
      <xdr:spPr>
        <a:xfrm>
          <a:off x="1228725" y="2838450"/>
          <a:ext cx="6191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905125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247650</xdr:rowOff>
    </xdr:from>
    <xdr:to>
      <xdr:col>0</xdr:col>
      <xdr:colOff>533400</xdr:colOff>
      <xdr:row>9</xdr:row>
      <xdr:rowOff>247650</xdr:rowOff>
    </xdr:to>
    <xdr:sp>
      <xdr:nvSpPr>
        <xdr:cNvPr id="1" name="Line 1"/>
        <xdr:cNvSpPr>
          <a:spLocks/>
        </xdr:cNvSpPr>
      </xdr:nvSpPr>
      <xdr:spPr>
        <a:xfrm>
          <a:off x="76200" y="2733675"/>
          <a:ext cx="457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123825</xdr:rowOff>
    </xdr:from>
    <xdr:to>
      <xdr:col>3</xdr:col>
      <xdr:colOff>95250</xdr:colOff>
      <xdr:row>21</xdr:row>
      <xdr:rowOff>57150</xdr:rowOff>
    </xdr:to>
    <xdr:sp>
      <xdr:nvSpPr>
        <xdr:cNvPr id="2" name="AutoShape 1024"/>
        <xdr:cNvSpPr>
          <a:spLocks/>
        </xdr:cNvSpPr>
      </xdr:nvSpPr>
      <xdr:spPr>
        <a:xfrm>
          <a:off x="5210175" y="3409950"/>
          <a:ext cx="76200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11" sqref="J11"/>
    </sheetView>
  </sheetViews>
  <sheetFormatPr defaultColWidth="9.140625" defaultRowHeight="21.75"/>
  <cols>
    <col min="1" max="1" width="1.8515625" style="9" customWidth="1"/>
    <col min="2" max="2" width="3.00390625" style="9" customWidth="1"/>
    <col min="3" max="3" width="33.421875" style="9" customWidth="1"/>
    <col min="4" max="4" width="7.00390625" style="8" customWidth="1"/>
    <col min="5" max="5" width="7.7109375" style="8" customWidth="1"/>
    <col min="6" max="6" width="13.8515625" style="8" customWidth="1"/>
    <col min="7" max="8" width="13.00390625" style="8" customWidth="1"/>
    <col min="9" max="10" width="13.140625" style="8" customWidth="1"/>
    <col min="11" max="11" width="14.57421875" style="8" customWidth="1"/>
    <col min="12" max="16384" width="9.140625" style="10" customWidth="1"/>
  </cols>
  <sheetData>
    <row r="1" spans="1:11" ht="23.25">
      <c r="A1" s="99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3.25">
      <c r="A2" s="99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3.25">
      <c r="A3" s="99" t="s">
        <v>90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ht="23.25">
      <c r="A4" s="11" t="s">
        <v>2</v>
      </c>
    </row>
    <row r="5" ht="23.25">
      <c r="A5" s="11" t="s">
        <v>58</v>
      </c>
    </row>
    <row r="6" spans="1:11" ht="23.25">
      <c r="A6" s="11"/>
      <c r="B6" s="11"/>
      <c r="C6" s="11"/>
      <c r="D6" s="13"/>
      <c r="E6" s="13"/>
      <c r="F6" s="13"/>
      <c r="G6" s="13"/>
      <c r="H6" s="13"/>
      <c r="I6" s="13"/>
      <c r="J6" s="84"/>
      <c r="K6" s="84" t="s">
        <v>7</v>
      </c>
    </row>
    <row r="7" spans="1:11" ht="20.25" customHeight="1">
      <c r="A7" s="103" t="s">
        <v>8</v>
      </c>
      <c r="B7" s="103"/>
      <c r="C7" s="103"/>
      <c r="D7" s="103" t="s">
        <v>13</v>
      </c>
      <c r="E7" s="106" t="s">
        <v>91</v>
      </c>
      <c r="F7" s="106"/>
      <c r="G7" s="106"/>
      <c r="H7" s="106"/>
      <c r="I7" s="68"/>
      <c r="J7" s="75"/>
      <c r="K7" s="75" t="s">
        <v>16</v>
      </c>
    </row>
    <row r="8" spans="1:11" ht="20.25" customHeight="1">
      <c r="A8" s="103"/>
      <c r="B8" s="103"/>
      <c r="C8" s="103"/>
      <c r="D8" s="103"/>
      <c r="E8" s="75"/>
      <c r="F8" s="104" t="s">
        <v>87</v>
      </c>
      <c r="H8" s="75"/>
      <c r="I8" s="75" t="s">
        <v>16</v>
      </c>
      <c r="J8" s="75" t="s">
        <v>94</v>
      </c>
      <c r="K8" s="75" t="s">
        <v>66</v>
      </c>
    </row>
    <row r="9" spans="1:11" ht="20.25" customHeight="1">
      <c r="A9" s="103"/>
      <c r="B9" s="103"/>
      <c r="C9" s="103"/>
      <c r="D9" s="103"/>
      <c r="E9" s="75" t="s">
        <v>6</v>
      </c>
      <c r="F9" s="104"/>
      <c r="G9" s="86" t="s">
        <v>6</v>
      </c>
      <c r="H9" s="75" t="s">
        <v>3</v>
      </c>
      <c r="I9" s="75" t="s">
        <v>17</v>
      </c>
      <c r="J9" s="75" t="s">
        <v>95</v>
      </c>
      <c r="K9" s="75" t="s">
        <v>67</v>
      </c>
    </row>
    <row r="10" spans="1:11" ht="20.25" customHeight="1">
      <c r="A10" s="103"/>
      <c r="B10" s="103"/>
      <c r="C10" s="103"/>
      <c r="D10" s="103"/>
      <c r="E10" s="75" t="s">
        <v>10</v>
      </c>
      <c r="F10" s="104"/>
      <c r="G10" s="86" t="s">
        <v>65</v>
      </c>
      <c r="H10" s="75" t="s">
        <v>14</v>
      </c>
      <c r="I10" s="75" t="s">
        <v>57</v>
      </c>
      <c r="J10" s="75" t="s">
        <v>96</v>
      </c>
      <c r="K10" s="75" t="s">
        <v>57</v>
      </c>
    </row>
    <row r="11" spans="1:11" ht="23.25">
      <c r="A11" s="103"/>
      <c r="B11" s="103"/>
      <c r="C11" s="103"/>
      <c r="D11" s="103"/>
      <c r="E11" s="15"/>
      <c r="F11" s="105"/>
      <c r="G11" s="87"/>
      <c r="H11" s="15"/>
      <c r="I11" s="16"/>
      <c r="J11" s="16"/>
      <c r="K11" s="16"/>
    </row>
    <row r="12" spans="1:11" ht="20.25" customHeight="1">
      <c r="A12" s="89" t="s">
        <v>4</v>
      </c>
      <c r="B12" s="88"/>
      <c r="C12" s="88"/>
      <c r="D12" s="69"/>
      <c r="E12" s="69"/>
      <c r="F12" s="69"/>
      <c r="G12" s="69"/>
      <c r="H12" s="69"/>
      <c r="I12" s="76"/>
      <c r="J12" s="76"/>
      <c r="K12" s="76"/>
    </row>
    <row r="13" spans="1:11" ht="23.25">
      <c r="A13" s="72" t="s">
        <v>11</v>
      </c>
      <c r="B13" s="70"/>
      <c r="C13" s="71"/>
      <c r="D13" s="20"/>
      <c r="E13" s="54"/>
      <c r="F13" s="20"/>
      <c r="G13" s="20"/>
      <c r="H13" s="20"/>
      <c r="I13" s="54"/>
      <c r="J13" s="54"/>
      <c r="K13" s="54"/>
    </row>
    <row r="14" spans="1:11" ht="23.25">
      <c r="A14" s="72"/>
      <c r="B14" s="70" t="s">
        <v>18</v>
      </c>
      <c r="C14" s="71"/>
      <c r="D14" s="20"/>
      <c r="E14" s="54"/>
      <c r="F14" s="20"/>
      <c r="G14" s="20"/>
      <c r="H14" s="20"/>
      <c r="I14" s="54"/>
      <c r="J14" s="54"/>
      <c r="K14" s="54"/>
    </row>
    <row r="15" spans="1:11" ht="23.25">
      <c r="A15" s="72"/>
      <c r="B15" s="70"/>
      <c r="C15" s="83" t="s">
        <v>68</v>
      </c>
      <c r="D15" s="20"/>
      <c r="E15" s="54"/>
      <c r="F15" s="20"/>
      <c r="G15" s="20"/>
      <c r="H15" s="20"/>
      <c r="I15" s="54"/>
      <c r="J15" s="54"/>
      <c r="K15" s="54"/>
    </row>
    <row r="16" spans="1:11" ht="23.25">
      <c r="A16" s="72"/>
      <c r="B16" s="74"/>
      <c r="C16" s="71" t="s">
        <v>77</v>
      </c>
      <c r="D16" s="20" t="s">
        <v>19</v>
      </c>
      <c r="E16" s="54">
        <v>1</v>
      </c>
      <c r="F16" s="19">
        <v>9140</v>
      </c>
      <c r="G16" s="19">
        <v>450</v>
      </c>
      <c r="H16" s="19">
        <f>SUM(F16*12)+G16</f>
        <v>110130</v>
      </c>
      <c r="I16" s="77">
        <f>SUM(H16)*5%</f>
        <v>5506.5</v>
      </c>
      <c r="J16" s="77"/>
      <c r="K16" s="77">
        <f>SUM(H16)*5%</f>
        <v>5506.5</v>
      </c>
    </row>
    <row r="17" spans="1:11" ht="23.25">
      <c r="A17" s="72"/>
      <c r="B17" s="74"/>
      <c r="C17" s="71"/>
      <c r="D17" s="20"/>
      <c r="E17" s="54"/>
      <c r="F17" s="19"/>
      <c r="G17" s="19"/>
      <c r="H17" s="19"/>
      <c r="I17" s="77"/>
      <c r="J17" s="77"/>
      <c r="K17" s="60"/>
    </row>
    <row r="18" spans="1:11" ht="23.25">
      <c r="A18" s="72"/>
      <c r="B18" s="74"/>
      <c r="C18" s="71" t="s">
        <v>78</v>
      </c>
      <c r="D18" s="20" t="s">
        <v>20</v>
      </c>
      <c r="E18" s="54">
        <v>1</v>
      </c>
      <c r="F18" s="19">
        <v>7670</v>
      </c>
      <c r="G18" s="19">
        <v>400</v>
      </c>
      <c r="H18" s="19">
        <f>SUM(F18*12)+G18</f>
        <v>92440</v>
      </c>
      <c r="I18" s="77">
        <f>SUM(H18)*5%</f>
        <v>4622</v>
      </c>
      <c r="J18" s="77"/>
      <c r="K18" s="77">
        <f>SUM(H18)*5%</f>
        <v>4622</v>
      </c>
    </row>
    <row r="19" spans="1:11" ht="23.25">
      <c r="A19" s="72"/>
      <c r="B19" s="74"/>
      <c r="C19" s="71"/>
      <c r="D19" s="20"/>
      <c r="E19" s="54"/>
      <c r="F19" s="19"/>
      <c r="G19" s="19"/>
      <c r="H19" s="19"/>
      <c r="I19" s="77"/>
      <c r="J19" s="77"/>
      <c r="K19" s="77"/>
    </row>
    <row r="20" spans="1:11" ht="23.25">
      <c r="A20" s="72"/>
      <c r="B20" s="74"/>
      <c r="C20" s="90" t="s">
        <v>72</v>
      </c>
      <c r="D20" s="91"/>
      <c r="E20" s="92">
        <f>SUM(E16:E18)</f>
        <v>2</v>
      </c>
      <c r="F20" s="91"/>
      <c r="G20" s="91"/>
      <c r="H20" s="96">
        <f>SUM(H16:H18)</f>
        <v>202570</v>
      </c>
      <c r="I20" s="96">
        <f>SUM(I16:I18)</f>
        <v>10128.5</v>
      </c>
      <c r="J20" s="96"/>
      <c r="K20" s="96">
        <f>SUM(K16:K18)</f>
        <v>10128.5</v>
      </c>
    </row>
    <row r="21" spans="1:11" ht="23.25">
      <c r="A21" s="72"/>
      <c r="B21" s="70"/>
      <c r="C21" s="83" t="s">
        <v>69</v>
      </c>
      <c r="D21" s="20"/>
      <c r="E21" s="54"/>
      <c r="F21" s="19"/>
      <c r="G21" s="19"/>
      <c r="H21" s="20"/>
      <c r="I21" s="54"/>
      <c r="J21" s="54"/>
      <c r="K21" s="60"/>
    </row>
    <row r="22" spans="1:11" ht="23.25">
      <c r="A22" s="72"/>
      <c r="B22" s="70"/>
      <c r="C22" s="71" t="s">
        <v>79</v>
      </c>
      <c r="D22" s="20" t="s">
        <v>84</v>
      </c>
      <c r="E22" s="54">
        <v>1</v>
      </c>
      <c r="F22" s="60">
        <v>5700</v>
      </c>
      <c r="G22" s="60"/>
      <c r="H22" s="19">
        <f>SUM(F22*12)</f>
        <v>68400</v>
      </c>
      <c r="I22" s="77">
        <f>SUM(H22)*5%</f>
        <v>3420</v>
      </c>
      <c r="J22" s="77"/>
      <c r="K22" s="77">
        <f>SUM(H22)*5%</f>
        <v>3420</v>
      </c>
    </row>
    <row r="23" spans="1:11" ht="23.25">
      <c r="A23" s="72"/>
      <c r="B23" s="70"/>
      <c r="C23" s="71" t="s">
        <v>85</v>
      </c>
      <c r="D23" s="20"/>
      <c r="E23" s="54">
        <v>1</v>
      </c>
      <c r="F23" s="60">
        <v>6140</v>
      </c>
      <c r="G23" s="54"/>
      <c r="H23" s="19">
        <f>SUM(F23*12)</f>
        <v>73680</v>
      </c>
      <c r="I23" s="77">
        <f>SUM(H23)*5%</f>
        <v>3684</v>
      </c>
      <c r="J23" s="77"/>
      <c r="K23" s="77">
        <f>SUM(H23)*5%</f>
        <v>3684</v>
      </c>
    </row>
    <row r="24" spans="1:11" ht="23.25">
      <c r="A24" s="72"/>
      <c r="B24" s="70"/>
      <c r="C24" s="95" t="s">
        <v>86</v>
      </c>
      <c r="D24" s="20"/>
      <c r="E24" s="54"/>
      <c r="F24" s="54"/>
      <c r="G24" s="54"/>
      <c r="H24" s="19"/>
      <c r="I24" s="77"/>
      <c r="J24" s="77"/>
      <c r="K24" s="60"/>
    </row>
    <row r="25" spans="1:11" ht="23.25">
      <c r="A25" s="72"/>
      <c r="B25" s="70"/>
      <c r="C25" s="90" t="s">
        <v>73</v>
      </c>
      <c r="D25" s="91"/>
      <c r="E25" s="92">
        <f>SUM(E22:E24)</f>
        <v>2</v>
      </c>
      <c r="F25" s="92"/>
      <c r="G25" s="92"/>
      <c r="H25" s="96">
        <f>SUM(H22:H24)</f>
        <v>142080</v>
      </c>
      <c r="I25" s="96">
        <f>SUM(I22:I24)</f>
        <v>7104</v>
      </c>
      <c r="J25" s="96"/>
      <c r="K25" s="96">
        <f>SUM(K22:K24)</f>
        <v>7104</v>
      </c>
    </row>
    <row r="26" spans="1:11" ht="23.25">
      <c r="A26" s="72"/>
      <c r="B26" s="70"/>
      <c r="C26" s="71"/>
      <c r="D26" s="20"/>
      <c r="E26" s="54"/>
      <c r="F26" s="19"/>
      <c r="G26" s="19"/>
      <c r="H26" s="20"/>
      <c r="I26" s="54"/>
      <c r="J26" s="54"/>
      <c r="K26" s="54"/>
    </row>
    <row r="27" spans="1:11" s="14" customFormat="1" ht="23.25">
      <c r="A27" s="100" t="s">
        <v>0</v>
      </c>
      <c r="B27" s="101"/>
      <c r="C27" s="101"/>
      <c r="D27" s="102"/>
      <c r="E27" s="78">
        <f>SUM(E20,E25)</f>
        <v>4</v>
      </c>
      <c r="F27" s="17"/>
      <c r="G27" s="17"/>
      <c r="H27" s="17">
        <f>SUM(H13:H26)</f>
        <v>689300</v>
      </c>
      <c r="I27" s="79">
        <f>SUM(I13:I26)</f>
        <v>34465</v>
      </c>
      <c r="J27" s="79"/>
      <c r="K27" s="17">
        <f>SUM(K13:K26)</f>
        <v>34465</v>
      </c>
    </row>
    <row r="28" spans="1:11" ht="23.25">
      <c r="A28" s="72" t="s">
        <v>21</v>
      </c>
      <c r="B28" s="70"/>
      <c r="C28" s="71"/>
      <c r="D28" s="20"/>
      <c r="E28" s="54"/>
      <c r="F28" s="19"/>
      <c r="G28" s="19"/>
      <c r="H28" s="20"/>
      <c r="I28" s="54"/>
      <c r="J28" s="54"/>
      <c r="K28" s="54"/>
    </row>
    <row r="29" spans="1:11" ht="23.25">
      <c r="A29" s="72"/>
      <c r="B29" s="70"/>
      <c r="C29" s="71"/>
      <c r="D29" s="20"/>
      <c r="E29" s="54"/>
      <c r="F29" s="19"/>
      <c r="G29" s="19"/>
      <c r="H29" s="20"/>
      <c r="I29" s="54"/>
      <c r="J29" s="54"/>
      <c r="K29" s="54"/>
    </row>
    <row r="30" spans="1:11" s="14" customFormat="1" ht="23.25">
      <c r="A30" s="100" t="s">
        <v>0</v>
      </c>
      <c r="B30" s="101"/>
      <c r="C30" s="101"/>
      <c r="D30" s="102"/>
      <c r="E30" s="78"/>
      <c r="F30" s="17"/>
      <c r="G30" s="17"/>
      <c r="H30" s="80"/>
      <c r="I30" s="78"/>
      <c r="J30" s="78"/>
      <c r="K30" s="79"/>
    </row>
    <row r="31" spans="1:11" s="14" customFormat="1" ht="23.25">
      <c r="A31" s="100" t="s">
        <v>12</v>
      </c>
      <c r="B31" s="101"/>
      <c r="C31" s="101"/>
      <c r="D31" s="102"/>
      <c r="E31" s="78">
        <f>SUM(E27,E30)</f>
        <v>4</v>
      </c>
      <c r="F31" s="78"/>
      <c r="G31" s="78"/>
      <c r="H31" s="79">
        <f>SUM(H27,H30)</f>
        <v>689300</v>
      </c>
      <c r="I31" s="79">
        <f>SUM(I27,I30)</f>
        <v>34465</v>
      </c>
      <c r="J31" s="79"/>
      <c r="K31" s="79">
        <f>SUM(K27,K30)</f>
        <v>34465</v>
      </c>
    </row>
    <row r="32" ht="23.25">
      <c r="A32" s="11"/>
    </row>
  </sheetData>
  <sheetProtection/>
  <mergeCells count="10">
    <mergeCell ref="A1:K1"/>
    <mergeCell ref="A2:K2"/>
    <mergeCell ref="A31:D31"/>
    <mergeCell ref="A3:K3"/>
    <mergeCell ref="A7:C11"/>
    <mergeCell ref="D7:D11"/>
    <mergeCell ref="F8:F11"/>
    <mergeCell ref="E7:H7"/>
    <mergeCell ref="A27:D27"/>
    <mergeCell ref="A30:D30"/>
  </mergeCells>
  <printOptions horizontalCentered="1"/>
  <pageMargins left="0.3937007874015748" right="0.3937007874015748" top="0.4724409448818898" bottom="0.5118110236220472" header="0.2755905511811024" footer="0.31496062992125984"/>
  <pageSetup horizontalDpi="600" verticalDpi="600" orientation="portrait" paperSize="9" scale="85" r:id="rId2"/>
  <headerFooter alignWithMargins="0">
    <oddHeader>&amp;Rรด.03</oddHeader>
    <oddFooter>&amp;L&amp;D&amp;T&amp;C&amp;A&amp;R&amp;F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1.8515625" style="9" customWidth="1"/>
    <col min="2" max="2" width="3.00390625" style="9" customWidth="1"/>
    <col min="3" max="3" width="36.140625" style="9" customWidth="1"/>
    <col min="4" max="4" width="7.7109375" style="8" customWidth="1"/>
    <col min="5" max="6" width="12.28125" style="8" customWidth="1"/>
    <col min="7" max="7" width="48.421875" style="8" customWidth="1"/>
    <col min="8" max="16384" width="9.140625" style="10" customWidth="1"/>
  </cols>
  <sheetData>
    <row r="1" spans="1:7" ht="23.25">
      <c r="A1" s="99" t="s">
        <v>60</v>
      </c>
      <c r="B1" s="99"/>
      <c r="C1" s="99"/>
      <c r="D1" s="99"/>
      <c r="E1" s="99"/>
      <c r="F1" s="99"/>
      <c r="G1" s="99"/>
    </row>
    <row r="2" spans="1:7" ht="23.25">
      <c r="A2" s="99" t="s">
        <v>61</v>
      </c>
      <c r="B2" s="99"/>
      <c r="C2" s="99"/>
      <c r="D2" s="99"/>
      <c r="E2" s="99"/>
      <c r="F2" s="99"/>
      <c r="G2" s="99"/>
    </row>
    <row r="3" spans="1:7" ht="23.25">
      <c r="A3" s="99" t="s">
        <v>92</v>
      </c>
      <c r="B3" s="99"/>
      <c r="C3" s="99"/>
      <c r="D3" s="99"/>
      <c r="E3" s="99"/>
      <c r="F3" s="99"/>
      <c r="G3" s="99"/>
    </row>
    <row r="4" ht="23.25">
      <c r="A4" s="11" t="s">
        <v>2</v>
      </c>
    </row>
    <row r="5" ht="23.25">
      <c r="A5" s="11" t="s">
        <v>58</v>
      </c>
    </row>
    <row r="6" spans="1:7" ht="23.25">
      <c r="A6" s="11"/>
      <c r="B6" s="11"/>
      <c r="C6" s="11"/>
      <c r="D6" s="13"/>
      <c r="E6" s="13"/>
      <c r="F6" s="13"/>
      <c r="G6" s="81"/>
    </row>
    <row r="7" spans="1:7" ht="20.25" customHeight="1">
      <c r="A7" s="103" t="s">
        <v>8</v>
      </c>
      <c r="B7" s="103"/>
      <c r="C7" s="103"/>
      <c r="D7" s="106" t="s">
        <v>93</v>
      </c>
      <c r="E7" s="106"/>
      <c r="F7" s="106"/>
      <c r="G7" s="107" t="s">
        <v>74</v>
      </c>
    </row>
    <row r="8" spans="1:7" ht="20.25" customHeight="1">
      <c r="A8" s="103"/>
      <c r="B8" s="103"/>
      <c r="C8" s="103"/>
      <c r="D8" s="75" t="s">
        <v>6</v>
      </c>
      <c r="E8" s="108" t="s">
        <v>9</v>
      </c>
      <c r="F8" s="75" t="s">
        <v>3</v>
      </c>
      <c r="G8" s="108"/>
    </row>
    <row r="9" spans="1:7" ht="20.25" customHeight="1">
      <c r="A9" s="103"/>
      <c r="B9" s="103"/>
      <c r="C9" s="103"/>
      <c r="D9" s="16" t="s">
        <v>10</v>
      </c>
      <c r="E9" s="109"/>
      <c r="F9" s="16" t="s">
        <v>14</v>
      </c>
      <c r="G9" s="109"/>
    </row>
    <row r="10" spans="1:7" ht="27.75" customHeight="1">
      <c r="A10" s="97"/>
      <c r="B10" s="88"/>
      <c r="C10" s="98" t="s">
        <v>4</v>
      </c>
      <c r="D10" s="69"/>
      <c r="E10" s="69"/>
      <c r="F10" s="69"/>
      <c r="G10" s="82"/>
    </row>
    <row r="11" spans="1:7" ht="23.25">
      <c r="A11" s="72" t="s">
        <v>11</v>
      </c>
      <c r="B11" s="70"/>
      <c r="C11" s="71"/>
      <c r="D11" s="54"/>
      <c r="E11" s="20"/>
      <c r="F11" s="20"/>
      <c r="G11" s="20"/>
    </row>
    <row r="12" spans="1:7" ht="23.25">
      <c r="A12" s="72"/>
      <c r="B12" s="70" t="s">
        <v>18</v>
      </c>
      <c r="C12" s="71"/>
      <c r="D12" s="54"/>
      <c r="E12" s="20"/>
      <c r="F12" s="20"/>
      <c r="G12" s="20"/>
    </row>
    <row r="13" spans="1:7" ht="23.25">
      <c r="A13" s="72"/>
      <c r="B13" s="70"/>
      <c r="C13" s="83" t="s">
        <v>63</v>
      </c>
      <c r="D13" s="54"/>
      <c r="E13" s="20"/>
      <c r="F13" s="20"/>
      <c r="G13" s="20"/>
    </row>
    <row r="14" spans="1:7" ht="23.25">
      <c r="A14" s="72"/>
      <c r="B14" s="74"/>
      <c r="C14" s="71" t="s">
        <v>62</v>
      </c>
      <c r="D14" s="54"/>
      <c r="E14" s="19"/>
      <c r="F14" s="19"/>
      <c r="G14" s="22"/>
    </row>
    <row r="15" spans="1:7" ht="23.25">
      <c r="A15" s="72"/>
      <c r="B15" s="74"/>
      <c r="C15" s="71" t="s">
        <v>80</v>
      </c>
      <c r="D15" s="54">
        <v>3</v>
      </c>
      <c r="E15" s="19">
        <v>9140</v>
      </c>
      <c r="F15" s="19">
        <f>SUM(E15*12)</f>
        <v>109680</v>
      </c>
      <c r="G15" s="94" t="s">
        <v>70</v>
      </c>
    </row>
    <row r="16" spans="1:7" ht="23.25">
      <c r="A16" s="72"/>
      <c r="B16" s="74"/>
      <c r="C16" s="71" t="s">
        <v>81</v>
      </c>
      <c r="D16" s="54">
        <v>1</v>
      </c>
      <c r="E16" s="19">
        <v>7670</v>
      </c>
      <c r="F16" s="19">
        <f>SUM(E16*12)</f>
        <v>92040</v>
      </c>
      <c r="G16" s="94" t="s">
        <v>70</v>
      </c>
    </row>
    <row r="17" spans="1:7" ht="23.25">
      <c r="A17" s="72"/>
      <c r="B17" s="74"/>
      <c r="C17" s="85" t="s">
        <v>71</v>
      </c>
      <c r="D17" s="54"/>
      <c r="E17" s="19"/>
      <c r="F17" s="19"/>
      <c r="G17" s="22"/>
    </row>
    <row r="18" spans="1:7" ht="23.25">
      <c r="A18" s="72"/>
      <c r="B18" s="70"/>
      <c r="C18" s="83" t="s">
        <v>64</v>
      </c>
      <c r="D18" s="54"/>
      <c r="E18" s="19"/>
      <c r="F18" s="20"/>
      <c r="G18" s="20"/>
    </row>
    <row r="19" spans="1:7" ht="23.25">
      <c r="A19" s="72"/>
      <c r="B19" s="70"/>
      <c r="C19" s="71" t="s">
        <v>82</v>
      </c>
      <c r="D19" s="54">
        <v>1</v>
      </c>
      <c r="E19" s="60">
        <v>5700</v>
      </c>
      <c r="F19" s="19">
        <f>SUM(E19*12)</f>
        <v>68400</v>
      </c>
      <c r="G19" s="94" t="s">
        <v>70</v>
      </c>
    </row>
    <row r="20" spans="1:7" ht="23.25">
      <c r="A20" s="72"/>
      <c r="B20" s="70"/>
      <c r="C20" s="71"/>
      <c r="D20" s="54"/>
      <c r="E20" s="19"/>
      <c r="F20" s="20"/>
      <c r="G20" s="20"/>
    </row>
    <row r="21" spans="1:7" s="14" customFormat="1" ht="23.25">
      <c r="A21" s="100" t="s">
        <v>0</v>
      </c>
      <c r="B21" s="101"/>
      <c r="C21" s="101"/>
      <c r="D21" s="78">
        <f>SUM(D11:D20)</f>
        <v>5</v>
      </c>
      <c r="E21" s="17"/>
      <c r="F21" s="17">
        <f>SUM(F11:F20)</f>
        <v>270120</v>
      </c>
      <c r="G21" s="80"/>
    </row>
    <row r="22" spans="1:7" ht="23.25">
      <c r="A22" s="72" t="s">
        <v>21</v>
      </c>
      <c r="B22" s="70"/>
      <c r="C22" s="71"/>
      <c r="D22" s="54"/>
      <c r="E22" s="19"/>
      <c r="F22" s="20"/>
      <c r="G22" s="20"/>
    </row>
    <row r="23" spans="1:7" ht="23.25">
      <c r="A23" s="72"/>
      <c r="B23" s="70"/>
      <c r="C23" s="71"/>
      <c r="D23" s="54"/>
      <c r="E23" s="19"/>
      <c r="F23" s="20"/>
      <c r="G23" s="20"/>
    </row>
    <row r="24" spans="1:7" ht="23.25">
      <c r="A24" s="72"/>
      <c r="B24" s="70"/>
      <c r="C24" s="71"/>
      <c r="D24" s="54"/>
      <c r="E24" s="19"/>
      <c r="F24" s="20"/>
      <c r="G24" s="20"/>
    </row>
    <row r="25" spans="1:7" ht="23.25">
      <c r="A25" s="72"/>
      <c r="B25" s="70"/>
      <c r="C25" s="71"/>
      <c r="D25" s="54"/>
      <c r="E25" s="19"/>
      <c r="F25" s="20"/>
      <c r="G25" s="20"/>
    </row>
    <row r="26" spans="1:7" ht="23.25">
      <c r="A26" s="72"/>
      <c r="B26" s="70"/>
      <c r="C26" s="71"/>
      <c r="D26" s="54"/>
      <c r="E26" s="19"/>
      <c r="F26" s="20"/>
      <c r="G26" s="20"/>
    </row>
    <row r="27" spans="1:7" ht="23.25">
      <c r="A27" s="72"/>
      <c r="B27" s="70"/>
      <c r="C27" s="71"/>
      <c r="D27" s="54"/>
      <c r="E27" s="19"/>
      <c r="F27" s="20"/>
      <c r="G27" s="20"/>
    </row>
    <row r="28" spans="1:7" ht="23.25">
      <c r="A28" s="72"/>
      <c r="B28" s="70"/>
      <c r="C28" s="71"/>
      <c r="D28" s="54"/>
      <c r="E28" s="19"/>
      <c r="F28" s="20"/>
      <c r="G28" s="20"/>
    </row>
    <row r="29" spans="1:7" s="14" customFormat="1" ht="23.25">
      <c r="A29" s="100" t="s">
        <v>0</v>
      </c>
      <c r="B29" s="101"/>
      <c r="C29" s="101"/>
      <c r="D29" s="78"/>
      <c r="E29" s="17"/>
      <c r="F29" s="80"/>
      <c r="G29" s="73"/>
    </row>
    <row r="30" spans="1:7" s="14" customFormat="1" ht="23.25">
      <c r="A30" s="100" t="s">
        <v>12</v>
      </c>
      <c r="B30" s="101"/>
      <c r="C30" s="101"/>
      <c r="D30" s="78">
        <f>SUM(D21:D29)</f>
        <v>5</v>
      </c>
      <c r="E30" s="17">
        <f>SUM(E21:E29)</f>
        <v>0</v>
      </c>
      <c r="F30" s="79">
        <f>SUM(F21,F29)</f>
        <v>270120</v>
      </c>
      <c r="G30" s="80"/>
    </row>
    <row r="31" ht="23.25">
      <c r="A31" s="11"/>
    </row>
    <row r="41" ht="23.25">
      <c r="A41" s="9" t="s">
        <v>75</v>
      </c>
    </row>
  </sheetData>
  <sheetProtection/>
  <mergeCells count="10">
    <mergeCell ref="A1:G1"/>
    <mergeCell ref="A2:G2"/>
    <mergeCell ref="A30:C30"/>
    <mergeCell ref="A3:G3"/>
    <mergeCell ref="A7:C9"/>
    <mergeCell ref="G7:G9"/>
    <mergeCell ref="E8:E9"/>
    <mergeCell ref="D7:F7"/>
    <mergeCell ref="A21:C21"/>
    <mergeCell ref="A29:C29"/>
  </mergeCells>
  <printOptions horizontalCentered="1"/>
  <pageMargins left="0.38" right="0.4" top="0.47" bottom="0.51" header="0.27" footer="0.3"/>
  <pageSetup horizontalDpi="600" verticalDpi="600" orientation="portrait" paperSize="9" scale="85" r:id="rId2"/>
  <headerFooter alignWithMargins="0">
    <oddHeader>&amp;Rรด.03 (1)</oddHeader>
    <oddFooter>&amp;L&amp;D&amp;T&amp;C&amp;A&amp;R&amp;F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C5" sqref="C5"/>
    </sheetView>
  </sheetViews>
  <sheetFormatPr defaultColWidth="9.140625" defaultRowHeight="21.75"/>
  <cols>
    <col min="1" max="1" width="35.00390625" style="9" customWidth="1"/>
    <col min="2" max="2" width="9.57421875" style="8" customWidth="1"/>
    <col min="3" max="3" width="10.7109375" style="8" customWidth="1"/>
    <col min="4" max="4" width="12.7109375" style="8" customWidth="1"/>
    <col min="5" max="5" width="31.140625" style="8" customWidth="1"/>
    <col min="6" max="10" width="9.140625" style="8" customWidth="1"/>
    <col min="11" max="12" width="9.140625" style="9" customWidth="1"/>
    <col min="13" max="16384" width="9.140625" style="10" customWidth="1"/>
  </cols>
  <sheetData>
    <row r="1" spans="1:5" ht="23.25">
      <c r="A1" s="99" t="s">
        <v>23</v>
      </c>
      <c r="B1" s="99"/>
      <c r="C1" s="99"/>
      <c r="D1" s="99"/>
      <c r="E1" s="99"/>
    </row>
    <row r="2" spans="1:5" ht="23.25">
      <c r="A2" s="99" t="s">
        <v>89</v>
      </c>
      <c r="B2" s="99"/>
      <c r="C2" s="99"/>
      <c r="D2" s="99"/>
      <c r="E2" s="99"/>
    </row>
    <row r="3" spans="1:5" ht="23.25">
      <c r="A3" s="110" t="s">
        <v>83</v>
      </c>
      <c r="B3" s="110"/>
      <c r="C3" s="110"/>
      <c r="D3" s="110"/>
      <c r="E3" s="110"/>
    </row>
    <row r="4" spans="1:5" ht="23.25">
      <c r="A4" s="3" t="s">
        <v>2</v>
      </c>
      <c r="B4" s="1"/>
      <c r="C4" s="1"/>
      <c r="D4" s="1"/>
      <c r="E4" s="1"/>
    </row>
    <row r="5" ht="23.25">
      <c r="A5" s="11" t="s">
        <v>58</v>
      </c>
    </row>
    <row r="6" ht="23.25" customHeight="1">
      <c r="E6" s="12" t="s">
        <v>7</v>
      </c>
    </row>
    <row r="7" spans="1:5" ht="23.25" customHeight="1">
      <c r="A7" s="111" t="s">
        <v>8</v>
      </c>
      <c r="B7" s="48" t="s">
        <v>24</v>
      </c>
      <c r="C7" s="48" t="s">
        <v>25</v>
      </c>
      <c r="D7" s="111" t="s">
        <v>0</v>
      </c>
      <c r="E7" s="111" t="s">
        <v>26</v>
      </c>
    </row>
    <row r="8" spans="1:5" ht="23.25">
      <c r="A8" s="112"/>
      <c r="B8" s="49" t="s">
        <v>27</v>
      </c>
      <c r="C8" s="49" t="s">
        <v>28</v>
      </c>
      <c r="D8" s="112"/>
      <c r="E8" s="112"/>
    </row>
    <row r="9" spans="1:5" ht="23.25">
      <c r="A9" s="50" t="s">
        <v>1</v>
      </c>
      <c r="B9" s="51">
        <f>SUM(B11,B24)</f>
        <v>3</v>
      </c>
      <c r="C9" s="52"/>
      <c r="D9" s="53">
        <f>SUM(D11,D24)</f>
        <v>502800</v>
      </c>
      <c r="E9" s="93" t="s">
        <v>76</v>
      </c>
    </row>
    <row r="10" spans="1:5" ht="23.25">
      <c r="A10" s="18" t="s">
        <v>29</v>
      </c>
      <c r="B10" s="54"/>
      <c r="C10" s="55"/>
      <c r="D10" s="56"/>
      <c r="E10" s="20"/>
    </row>
    <row r="11" spans="1:5" ht="23.25">
      <c r="A11" s="24" t="s">
        <v>30</v>
      </c>
      <c r="B11" s="57">
        <f>SUM(B12)</f>
        <v>3</v>
      </c>
      <c r="C11" s="58"/>
      <c r="D11" s="57">
        <f>SUM(D12)</f>
        <v>502800</v>
      </c>
      <c r="E11" s="20"/>
    </row>
    <row r="12" spans="1:5" ht="23.25">
      <c r="A12" s="24" t="s">
        <v>31</v>
      </c>
      <c r="B12" s="57">
        <f>SUM(B13,B18)</f>
        <v>3</v>
      </c>
      <c r="C12" s="58"/>
      <c r="D12" s="57">
        <f>SUM(D13,D18)</f>
        <v>502800</v>
      </c>
      <c r="E12" s="20"/>
    </row>
    <row r="13" spans="1:5" ht="23.25">
      <c r="A13" s="24" t="s">
        <v>32</v>
      </c>
      <c r="B13" s="57">
        <f>SUM(B14:B16)</f>
        <v>2</v>
      </c>
      <c r="C13" s="58"/>
      <c r="D13" s="57">
        <f>SUM(D14:D16)</f>
        <v>2800</v>
      </c>
      <c r="E13" s="20"/>
    </row>
    <row r="14" spans="1:5" ht="23.25">
      <c r="A14" s="59" t="s">
        <v>33</v>
      </c>
      <c r="B14" s="60">
        <v>2</v>
      </c>
      <c r="C14" s="58">
        <v>1400</v>
      </c>
      <c r="D14" s="61">
        <f>SUM(B14*C14)</f>
        <v>2800</v>
      </c>
      <c r="E14" s="39" t="s">
        <v>55</v>
      </c>
    </row>
    <row r="15" spans="1:5" ht="23.25">
      <c r="A15" s="21"/>
      <c r="B15" s="54"/>
      <c r="C15" s="58"/>
      <c r="D15" s="57"/>
      <c r="E15" s="39" t="s">
        <v>56</v>
      </c>
    </row>
    <row r="16" spans="1:5" ht="23.25">
      <c r="A16" s="59" t="s">
        <v>34</v>
      </c>
      <c r="B16" s="54"/>
      <c r="C16" s="58"/>
      <c r="D16" s="57"/>
      <c r="E16" s="22"/>
    </row>
    <row r="17" spans="1:5" ht="23.25">
      <c r="A17" s="59"/>
      <c r="B17" s="54"/>
      <c r="C17" s="58"/>
      <c r="D17" s="57"/>
      <c r="E17" s="22"/>
    </row>
    <row r="18" spans="1:5" ht="23.25">
      <c r="A18" s="24" t="s">
        <v>35</v>
      </c>
      <c r="B18" s="57">
        <f>SUM(B19:B22)</f>
        <v>1</v>
      </c>
      <c r="C18" s="58"/>
      <c r="D18" s="57">
        <f>SUM(D19:D22)</f>
        <v>500000</v>
      </c>
      <c r="E18" s="22"/>
    </row>
    <row r="19" spans="1:5" ht="23.25">
      <c r="A19" s="59" t="s">
        <v>36</v>
      </c>
      <c r="B19" s="60">
        <v>1</v>
      </c>
      <c r="C19" s="58">
        <v>500000</v>
      </c>
      <c r="D19" s="57">
        <f>SUM(B19*C19)</f>
        <v>500000</v>
      </c>
      <c r="E19" s="22"/>
    </row>
    <row r="20" spans="1:5" ht="23.25">
      <c r="A20" s="59"/>
      <c r="B20" s="54"/>
      <c r="C20" s="58"/>
      <c r="D20" s="57"/>
      <c r="E20" s="22"/>
    </row>
    <row r="21" spans="1:5" ht="23.25">
      <c r="A21" s="59"/>
      <c r="B21" s="54"/>
      <c r="C21" s="58"/>
      <c r="D21" s="57"/>
      <c r="E21" s="22"/>
    </row>
    <row r="22" spans="1:5" ht="23.25">
      <c r="A22" s="59" t="s">
        <v>34</v>
      </c>
      <c r="B22" s="54"/>
      <c r="C22" s="58"/>
      <c r="D22" s="57"/>
      <c r="E22" s="20"/>
    </row>
    <row r="23" spans="1:5" ht="23.25">
      <c r="A23" s="59"/>
      <c r="B23" s="54"/>
      <c r="C23" s="58"/>
      <c r="D23" s="57"/>
      <c r="E23" s="20"/>
    </row>
    <row r="24" spans="1:5" ht="23.25">
      <c r="A24" s="24" t="s">
        <v>37</v>
      </c>
      <c r="B24" s="57">
        <f>SUM(B25)</f>
        <v>0</v>
      </c>
      <c r="C24" s="58"/>
      <c r="D24" s="57">
        <f>SUM(D25)</f>
        <v>0</v>
      </c>
      <c r="E24" s="20"/>
    </row>
    <row r="25" spans="1:5" ht="23.25">
      <c r="A25" s="24" t="s">
        <v>38</v>
      </c>
      <c r="B25" s="62">
        <f>SUM(B26,B29)</f>
        <v>0</v>
      </c>
      <c r="C25" s="58"/>
      <c r="D25" s="62">
        <f>SUM(D26,D29)</f>
        <v>0</v>
      </c>
      <c r="E25" s="20"/>
    </row>
    <row r="26" spans="1:5" ht="23.25">
      <c r="A26" s="24" t="s">
        <v>32</v>
      </c>
      <c r="B26" s="57">
        <f>SUM(B27)</f>
        <v>0</v>
      </c>
      <c r="C26" s="58"/>
      <c r="D26" s="57">
        <f>SUM(D27)</f>
        <v>0</v>
      </c>
      <c r="E26" s="20"/>
    </row>
    <row r="27" spans="1:5" ht="23.25">
      <c r="A27" s="59" t="s">
        <v>39</v>
      </c>
      <c r="B27" s="54"/>
      <c r="C27" s="58"/>
      <c r="D27" s="57"/>
      <c r="E27" s="20"/>
    </row>
    <row r="28" spans="1:5" ht="23.25">
      <c r="A28" s="59"/>
      <c r="B28" s="54"/>
      <c r="C28" s="58"/>
      <c r="D28" s="57"/>
      <c r="E28" s="20"/>
    </row>
    <row r="29" spans="1:5" ht="23.25">
      <c r="A29" s="24" t="s">
        <v>35</v>
      </c>
      <c r="B29" s="57">
        <f>SUM(B30)</f>
        <v>0</v>
      </c>
      <c r="C29" s="58"/>
      <c r="D29" s="57">
        <f>SUM(D30)</f>
        <v>0</v>
      </c>
      <c r="E29" s="20"/>
    </row>
    <row r="30" spans="1:5" ht="23.25">
      <c r="A30" s="59" t="s">
        <v>39</v>
      </c>
      <c r="B30" s="54"/>
      <c r="C30" s="58"/>
      <c r="D30" s="57"/>
      <c r="E30" s="20"/>
    </row>
    <row r="31" spans="1:5" ht="23.25">
      <c r="A31" s="59"/>
      <c r="B31" s="54"/>
      <c r="C31" s="58"/>
      <c r="D31" s="57"/>
      <c r="E31" s="20"/>
    </row>
    <row r="32" spans="1:5" ht="23.25">
      <c r="A32" s="63"/>
      <c r="B32" s="64"/>
      <c r="C32" s="65"/>
      <c r="D32" s="66"/>
      <c r="E32" s="23"/>
    </row>
    <row r="33" ht="23.25">
      <c r="A33" s="67"/>
    </row>
    <row r="34" ht="23.25">
      <c r="A34" s="67"/>
    </row>
    <row r="35" ht="23.25">
      <c r="A35" s="67"/>
    </row>
    <row r="36" ht="23.25">
      <c r="A36" s="67"/>
    </row>
    <row r="37" ht="23.25">
      <c r="A37" s="67"/>
    </row>
    <row r="38" ht="23.25">
      <c r="A38" s="67"/>
    </row>
    <row r="39" ht="23.25">
      <c r="A39" s="67"/>
    </row>
    <row r="40" ht="23.25">
      <c r="A40" s="67"/>
    </row>
    <row r="41" ht="23.25">
      <c r="A41" s="67"/>
    </row>
    <row r="42" ht="23.25">
      <c r="A42" s="67"/>
    </row>
    <row r="43" ht="23.25">
      <c r="A43" s="67"/>
    </row>
    <row r="44" ht="23.25">
      <c r="A44" s="67"/>
    </row>
    <row r="45" ht="23.25">
      <c r="A45" s="67"/>
    </row>
    <row r="46" ht="23.25">
      <c r="A46" s="67"/>
    </row>
    <row r="47" ht="23.25">
      <c r="A47" s="67"/>
    </row>
    <row r="48" ht="23.25">
      <c r="A48" s="67"/>
    </row>
    <row r="49" ht="23.25">
      <c r="A49" s="67"/>
    </row>
    <row r="50" ht="23.25">
      <c r="A50" s="67"/>
    </row>
    <row r="51" ht="23.25">
      <c r="A51" s="67"/>
    </row>
    <row r="52" ht="23.25">
      <c r="A52" s="67"/>
    </row>
    <row r="53" ht="23.25">
      <c r="A53" s="67"/>
    </row>
    <row r="54" ht="23.25">
      <c r="A54" s="67"/>
    </row>
    <row r="55" ht="23.25">
      <c r="A55" s="67"/>
    </row>
    <row r="56" ht="23.25">
      <c r="A56" s="67"/>
    </row>
    <row r="57" ht="23.25">
      <c r="A57" s="67"/>
    </row>
    <row r="58" ht="23.25">
      <c r="A58" s="67"/>
    </row>
    <row r="59" ht="23.25">
      <c r="A59" s="67"/>
    </row>
    <row r="60" ht="23.25">
      <c r="A60" s="67"/>
    </row>
    <row r="61" ht="23.25">
      <c r="A61" s="67"/>
    </row>
    <row r="62" ht="23.25">
      <c r="A62" s="67"/>
    </row>
    <row r="63" ht="23.25">
      <c r="A63" s="67"/>
    </row>
    <row r="64" ht="23.25">
      <c r="A64" s="67"/>
    </row>
    <row r="65" ht="23.25">
      <c r="A65" s="67"/>
    </row>
    <row r="66" ht="23.25">
      <c r="A66" s="67"/>
    </row>
    <row r="67" ht="23.25">
      <c r="A67" s="67"/>
    </row>
    <row r="68" ht="23.25">
      <c r="A68" s="67"/>
    </row>
    <row r="69" ht="23.25">
      <c r="A69" s="67"/>
    </row>
    <row r="70" ht="23.25">
      <c r="A70" s="67"/>
    </row>
    <row r="71" ht="23.25">
      <c r="A71" s="67"/>
    </row>
    <row r="72" ht="23.25">
      <c r="A72" s="67"/>
    </row>
    <row r="73" ht="23.25">
      <c r="A73" s="67"/>
    </row>
    <row r="74" ht="23.25">
      <c r="A74" s="67"/>
    </row>
    <row r="75" ht="23.25">
      <c r="A75" s="67"/>
    </row>
    <row r="76" ht="23.25">
      <c r="A76" s="67"/>
    </row>
    <row r="77" ht="23.25">
      <c r="A77" s="67"/>
    </row>
    <row r="78" ht="23.25">
      <c r="A78" s="67"/>
    </row>
    <row r="79" ht="23.25">
      <c r="A79" s="67"/>
    </row>
    <row r="80" ht="23.25">
      <c r="A80" s="67"/>
    </row>
    <row r="81" ht="23.25">
      <c r="A81" s="67"/>
    </row>
    <row r="82" ht="23.25">
      <c r="A82" s="67"/>
    </row>
    <row r="83" ht="23.25">
      <c r="A83" s="67"/>
    </row>
    <row r="84" ht="23.25">
      <c r="A84" s="67"/>
    </row>
    <row r="85" ht="23.25">
      <c r="A85" s="67"/>
    </row>
    <row r="86" ht="23.25">
      <c r="A86" s="67"/>
    </row>
    <row r="87" ht="23.25">
      <c r="A87" s="67"/>
    </row>
    <row r="88" ht="23.25">
      <c r="A88" s="67"/>
    </row>
    <row r="89" ht="23.25">
      <c r="A89" s="67"/>
    </row>
    <row r="90" ht="23.25">
      <c r="A90" s="67"/>
    </row>
    <row r="91" ht="23.25">
      <c r="A91" s="67"/>
    </row>
    <row r="92" ht="23.25">
      <c r="A92" s="67"/>
    </row>
    <row r="93" ht="23.25">
      <c r="A93" s="67"/>
    </row>
    <row r="94" ht="23.25">
      <c r="A94" s="67"/>
    </row>
    <row r="95" ht="23.25">
      <c r="A95" s="67"/>
    </row>
  </sheetData>
  <sheetProtection/>
  <mergeCells count="6">
    <mergeCell ref="A1:E1"/>
    <mergeCell ref="A2:E2"/>
    <mergeCell ref="A3:E3"/>
    <mergeCell ref="A7:A8"/>
    <mergeCell ref="D7:D8"/>
    <mergeCell ref="E7:E8"/>
  </mergeCells>
  <printOptions horizontalCentered="1"/>
  <pageMargins left="0.23" right="0.23" top="0.7874015748031497" bottom="0.7874015748031497" header="0.5118110236220472" footer="0.5118110236220472"/>
  <pageSetup horizontalDpi="600" verticalDpi="600" orientation="portrait" paperSize="9" r:id="rId2"/>
  <headerFooter alignWithMargins="0">
    <oddHeader>&amp;Rรด.04</oddHeader>
    <oddFooter>&amp;L&amp;D&amp;T&amp;C&amp;A&amp;R&amp;F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47" sqref="C47"/>
    </sheetView>
  </sheetViews>
  <sheetFormatPr defaultColWidth="9.140625" defaultRowHeight="21.75"/>
  <cols>
    <col min="1" max="1" width="39.28125" style="7" customWidth="1"/>
    <col min="2" max="2" width="26.8515625" style="7" customWidth="1"/>
    <col min="3" max="3" width="11.7109375" style="28" customWidth="1"/>
    <col min="4" max="4" width="31.140625" style="28" customWidth="1"/>
    <col min="5" max="16384" width="9.140625" style="2" customWidth="1"/>
  </cols>
  <sheetData>
    <row r="1" spans="1:4" ht="21">
      <c r="A1" s="113" t="s">
        <v>40</v>
      </c>
      <c r="B1" s="113"/>
      <c r="C1" s="113"/>
      <c r="D1" s="113"/>
    </row>
    <row r="2" spans="1:4" ht="21">
      <c r="A2" s="113" t="s">
        <v>88</v>
      </c>
      <c r="B2" s="113"/>
      <c r="C2" s="113"/>
      <c r="D2" s="113"/>
    </row>
    <row r="3" spans="1:4" ht="21">
      <c r="A3" s="113" t="s">
        <v>15</v>
      </c>
      <c r="B3" s="113"/>
      <c r="C3" s="113"/>
      <c r="D3" s="113"/>
    </row>
    <row r="4" spans="1:4" ht="21">
      <c r="A4" s="26" t="s">
        <v>2</v>
      </c>
      <c r="B4" s="25"/>
      <c r="C4" s="25"/>
      <c r="D4" s="25"/>
    </row>
    <row r="5" spans="1:2" ht="21">
      <c r="A5" s="27" t="s">
        <v>58</v>
      </c>
      <c r="B5" s="27"/>
    </row>
    <row r="6" ht="23.25" customHeight="1">
      <c r="D6" s="12" t="s">
        <v>7</v>
      </c>
    </row>
    <row r="7" spans="1:4" ht="23.25" customHeight="1">
      <c r="A7" s="114" t="s">
        <v>8</v>
      </c>
      <c r="B7" s="114" t="s">
        <v>5</v>
      </c>
      <c r="C7" s="114" t="s">
        <v>0</v>
      </c>
      <c r="D7" s="114" t="s">
        <v>26</v>
      </c>
    </row>
    <row r="8" spans="1:4" ht="21">
      <c r="A8" s="115"/>
      <c r="B8" s="115"/>
      <c r="C8" s="115"/>
      <c r="D8" s="115"/>
    </row>
    <row r="9" spans="1:4" ht="23.25">
      <c r="A9" s="6" t="s">
        <v>1</v>
      </c>
      <c r="B9" s="4"/>
      <c r="C9" s="29">
        <f>SUM(C11,C29)</f>
        <v>11020800</v>
      </c>
      <c r="D9" s="93" t="s">
        <v>76</v>
      </c>
    </row>
    <row r="10" spans="1:4" ht="21">
      <c r="A10" s="30" t="s">
        <v>29</v>
      </c>
      <c r="B10" s="31"/>
      <c r="C10" s="32"/>
      <c r="D10" s="33"/>
    </row>
    <row r="11" spans="1:4" ht="21">
      <c r="A11" s="34" t="s">
        <v>30</v>
      </c>
      <c r="B11" s="35"/>
      <c r="C11" s="36">
        <f>SUM(C12)</f>
        <v>11020800</v>
      </c>
      <c r="D11" s="33"/>
    </row>
    <row r="12" spans="1:4" ht="21">
      <c r="A12" s="34" t="s">
        <v>31</v>
      </c>
      <c r="B12" s="35"/>
      <c r="C12" s="36">
        <f>SUM(C13,C17)</f>
        <v>11020800</v>
      </c>
      <c r="D12" s="33"/>
    </row>
    <row r="13" spans="1:4" ht="21">
      <c r="A13" s="34" t="s">
        <v>41</v>
      </c>
      <c r="B13" s="35"/>
      <c r="C13" s="36">
        <f>SUM(C14:C15)</f>
        <v>20800</v>
      </c>
      <c r="D13" s="33"/>
    </row>
    <row r="14" spans="1:4" ht="23.25">
      <c r="A14" s="37"/>
      <c r="B14" s="38" t="s">
        <v>42</v>
      </c>
      <c r="C14" s="36">
        <v>20800</v>
      </c>
      <c r="D14" s="39" t="s">
        <v>55</v>
      </c>
    </row>
    <row r="15" spans="1:4" ht="23.25">
      <c r="A15" s="37"/>
      <c r="B15" s="40" t="s">
        <v>43</v>
      </c>
      <c r="C15" s="36"/>
      <c r="D15" s="39" t="s">
        <v>56</v>
      </c>
    </row>
    <row r="16" spans="1:4" ht="21">
      <c r="A16" s="40"/>
      <c r="B16" s="41" t="s">
        <v>44</v>
      </c>
      <c r="C16" s="36"/>
      <c r="D16" s="42"/>
    </row>
    <row r="17" spans="1:4" ht="21">
      <c r="A17" s="34" t="s">
        <v>46</v>
      </c>
      <c r="B17" s="5"/>
      <c r="C17" s="36">
        <f>SUM(C18:C22)</f>
        <v>11000000</v>
      </c>
      <c r="D17" s="33"/>
    </row>
    <row r="18" spans="1:4" ht="21">
      <c r="A18" s="5"/>
      <c r="B18" s="41" t="s">
        <v>47</v>
      </c>
      <c r="C18" s="43">
        <v>1000000</v>
      </c>
      <c r="D18" s="42"/>
    </row>
    <row r="19" spans="1:4" ht="21">
      <c r="A19" s="37"/>
      <c r="B19" s="40" t="s">
        <v>48</v>
      </c>
      <c r="C19" s="36"/>
      <c r="D19" s="42"/>
    </row>
    <row r="20" spans="1:4" ht="21">
      <c r="A20" s="40"/>
      <c r="B20" s="41"/>
      <c r="C20" s="36"/>
      <c r="D20" s="42"/>
    </row>
    <row r="21" spans="1:4" ht="21">
      <c r="A21" s="40"/>
      <c r="B21" s="41"/>
      <c r="C21" s="36"/>
      <c r="D21" s="42"/>
    </row>
    <row r="22" spans="1:4" ht="21">
      <c r="A22" s="40"/>
      <c r="B22" s="41" t="s">
        <v>52</v>
      </c>
      <c r="C22" s="43">
        <v>10000000</v>
      </c>
      <c r="D22" s="42"/>
    </row>
    <row r="23" spans="1:4" ht="21">
      <c r="A23" s="40"/>
      <c r="B23" s="41"/>
      <c r="C23" s="43"/>
      <c r="D23" s="42"/>
    </row>
    <row r="24" spans="1:4" ht="21">
      <c r="A24" s="40"/>
      <c r="B24" s="41"/>
      <c r="C24" s="43"/>
      <c r="D24" s="42"/>
    </row>
    <row r="25" spans="1:4" ht="21">
      <c r="A25" s="40"/>
      <c r="B25" s="41"/>
      <c r="C25" s="43"/>
      <c r="D25" s="42"/>
    </row>
    <row r="26" spans="1:4" ht="21">
      <c r="A26" s="40"/>
      <c r="B26" s="41"/>
      <c r="C26" s="43"/>
      <c r="D26" s="42"/>
    </row>
    <row r="27" spans="1:4" ht="21">
      <c r="A27" s="40"/>
      <c r="B27" s="41"/>
      <c r="C27" s="36"/>
      <c r="D27" s="42"/>
    </row>
    <row r="28" spans="1:4" ht="21">
      <c r="A28" s="40"/>
      <c r="B28" s="41"/>
      <c r="C28" s="36"/>
      <c r="D28" s="42"/>
    </row>
    <row r="29" spans="1:4" ht="21">
      <c r="A29" s="34" t="s">
        <v>37</v>
      </c>
      <c r="B29" s="41"/>
      <c r="C29" s="36">
        <f>SUM(C30)</f>
        <v>0</v>
      </c>
      <c r="D29" s="42" t="s">
        <v>45</v>
      </c>
    </row>
    <row r="30" spans="1:4" ht="21">
      <c r="A30" s="34" t="s">
        <v>49</v>
      </c>
      <c r="B30" s="41"/>
      <c r="C30" s="36">
        <f>SUM(C31,C34)</f>
        <v>0</v>
      </c>
      <c r="D30" s="42"/>
    </row>
    <row r="31" spans="1:4" ht="21">
      <c r="A31" s="34" t="s">
        <v>41</v>
      </c>
      <c r="B31" s="41"/>
      <c r="C31" s="36">
        <f>SUM(C32:C33)</f>
        <v>0</v>
      </c>
      <c r="D31" s="42"/>
    </row>
    <row r="32" spans="1:4" ht="21">
      <c r="A32" s="40"/>
      <c r="B32" s="41" t="s">
        <v>50</v>
      </c>
      <c r="C32" s="36"/>
      <c r="D32" s="42"/>
    </row>
    <row r="33" spans="1:4" ht="21">
      <c r="A33" s="40"/>
      <c r="B33" s="41" t="s">
        <v>51</v>
      </c>
      <c r="C33" s="36"/>
      <c r="D33" s="42"/>
    </row>
    <row r="34" spans="1:4" ht="21">
      <c r="A34" s="34" t="s">
        <v>46</v>
      </c>
      <c r="B34" s="41"/>
      <c r="C34" s="36">
        <f>SUM(C35:C36)</f>
        <v>0</v>
      </c>
      <c r="D34" s="33"/>
    </row>
    <row r="35" spans="1:4" ht="21">
      <c r="A35" s="40"/>
      <c r="B35" s="41" t="s">
        <v>50</v>
      </c>
      <c r="C35" s="36"/>
      <c r="D35" s="33"/>
    </row>
    <row r="36" spans="1:4" ht="21">
      <c r="A36" s="44"/>
      <c r="B36" s="45" t="s">
        <v>51</v>
      </c>
      <c r="C36" s="46"/>
      <c r="D36" s="47"/>
    </row>
    <row r="37" ht="21">
      <c r="A37" s="27" t="s">
        <v>53</v>
      </c>
    </row>
    <row r="38" ht="21">
      <c r="A38" s="27" t="s">
        <v>54</v>
      </c>
    </row>
  </sheetData>
  <sheetProtection/>
  <mergeCells count="7">
    <mergeCell ref="A1:D1"/>
    <mergeCell ref="A2:D2"/>
    <mergeCell ref="A3:D3"/>
    <mergeCell ref="A7:A8"/>
    <mergeCell ref="B7:B8"/>
    <mergeCell ref="C7:C8"/>
    <mergeCell ref="D7:D8"/>
  </mergeCells>
  <printOptions horizontalCentered="1"/>
  <pageMargins left="0.31496062992125984" right="0.31496062992125984" top="0.7874015748031497" bottom="0.7874015748031497" header="0.5118110236220472" footer="0.5118110236220472"/>
  <pageSetup horizontalDpi="600" verticalDpi="600" orientation="portrait" paperSize="9" scale="95" r:id="rId2"/>
  <headerFooter alignWithMargins="0">
    <oddHeader>&amp;Rรด.04(1)</oddHeader>
    <oddFooter>&amp;L&amp;D&amp;T&amp;C&amp;A&amp;R&amp;F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I_KON500</dc:creator>
  <cp:keywords/>
  <dc:description/>
  <cp:lastModifiedBy>Pratumwan-PC</cp:lastModifiedBy>
  <cp:lastPrinted>2016-06-13T03:51:59Z</cp:lastPrinted>
  <dcterms:created xsi:type="dcterms:W3CDTF">2004-01-26T07:35:24Z</dcterms:created>
  <dcterms:modified xsi:type="dcterms:W3CDTF">2019-07-25T09:12:17Z</dcterms:modified>
  <cp:category/>
  <cp:version/>
  <cp:contentType/>
  <cp:contentStatus/>
</cp:coreProperties>
</file>